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05" activeTab="0"/>
  </bookViews>
  <sheets>
    <sheet name="Иван" sheetId="1" r:id="rId1"/>
  </sheets>
  <definedNames/>
  <calcPr fullCalcOnLoad="1"/>
</workbook>
</file>

<file path=xl/sharedStrings.xml><?xml version="1.0" encoding="utf-8"?>
<sst xmlns="http://schemas.openxmlformats.org/spreadsheetml/2006/main" count="190" uniqueCount="147">
  <si>
    <t>(тыс. руб. в ценах соответствующих лет)</t>
  </si>
  <si>
    <t>Показатели</t>
  </si>
  <si>
    <t>отчет</t>
  </si>
  <si>
    <t>оценка</t>
  </si>
  <si>
    <t>прогноз</t>
  </si>
  <si>
    <t>территория</t>
  </si>
  <si>
    <t>бюджеты муниципальных образований</t>
  </si>
  <si>
    <t>вариант 1</t>
  </si>
  <si>
    <t>вариант 2</t>
  </si>
  <si>
    <t xml:space="preserve">      ДОХОДЫ</t>
  </si>
  <si>
    <t>Прибыль прибыльных организаций</t>
  </si>
  <si>
    <t>х</t>
  </si>
  <si>
    <t>1.1</t>
  </si>
  <si>
    <t>Налог на прибыль организаций</t>
  </si>
  <si>
    <t>2</t>
  </si>
  <si>
    <t>Амортизационные отчисления</t>
  </si>
  <si>
    <t>3</t>
  </si>
  <si>
    <t>Налоговые доходы (без налога на прибыль)</t>
  </si>
  <si>
    <t>из них:</t>
  </si>
  <si>
    <t>3.1</t>
  </si>
  <si>
    <t>Налог на доходы физических лиц</t>
  </si>
  <si>
    <t>3.2</t>
  </si>
  <si>
    <t>Налог на добавленную стоимость</t>
  </si>
  <si>
    <t>3.3</t>
  </si>
  <si>
    <t>Акцизы</t>
  </si>
  <si>
    <t>3.4</t>
  </si>
  <si>
    <t>Налог на имущество физических лиц</t>
  </si>
  <si>
    <t>3.5</t>
  </si>
  <si>
    <t>Налог на имущество организаций</t>
  </si>
  <si>
    <t>3.6</t>
  </si>
  <si>
    <t>Транспортный налог</t>
  </si>
  <si>
    <t>3.7</t>
  </si>
  <si>
    <t>Налог на игорный бизнес</t>
  </si>
  <si>
    <t>3.8</t>
  </si>
  <si>
    <t>Земельный налог</t>
  </si>
  <si>
    <t>3.9</t>
  </si>
  <si>
    <t>Налог на добычу полезных ископаемых</t>
  </si>
  <si>
    <t>3.10</t>
  </si>
  <si>
    <t>Водный налог</t>
  </si>
  <si>
    <t>3.11</t>
  </si>
  <si>
    <t>Единый налог на вмененный доход для отдельных видов деятельности</t>
  </si>
  <si>
    <t>3.12</t>
  </si>
  <si>
    <t>Единый налог, взимаемый в связи с применением упращенной системы налогооблажения</t>
  </si>
  <si>
    <t>3.13</t>
  </si>
  <si>
    <t>Прочие налоги и сборы</t>
  </si>
  <si>
    <t>4</t>
  </si>
  <si>
    <t>Неналоговые доходы</t>
  </si>
  <si>
    <t>5</t>
  </si>
  <si>
    <t>Налоги и взносы на социальные нужды</t>
  </si>
  <si>
    <t>6</t>
  </si>
  <si>
    <t>Прочие доходы</t>
  </si>
  <si>
    <t>7</t>
  </si>
  <si>
    <t>ИТОГО ДОХОДОВ</t>
  </si>
  <si>
    <t xml:space="preserve">   РАСХОДЫ</t>
  </si>
  <si>
    <t>8</t>
  </si>
  <si>
    <t>Средства, остающиеся в распоряжении организации (прибыль-налог на прибыль+амортизация)</t>
  </si>
  <si>
    <t>8.1</t>
  </si>
  <si>
    <t xml:space="preserve">   из них расходы на инвестиции</t>
  </si>
  <si>
    <t>9</t>
  </si>
  <si>
    <t>Расходы на общегосударственные вопросы</t>
  </si>
  <si>
    <t>10</t>
  </si>
  <si>
    <t>Расходы на национальную оборону</t>
  </si>
  <si>
    <t>11</t>
  </si>
  <si>
    <t>Расходы на национальную безопасность и правоохранительную деятельность</t>
  </si>
  <si>
    <t>12</t>
  </si>
  <si>
    <t>Расходы на национальную экономику</t>
  </si>
  <si>
    <t>13</t>
  </si>
  <si>
    <t>Расходы на ЖКХ</t>
  </si>
  <si>
    <t>14</t>
  </si>
  <si>
    <t>Расходы на охрану окружающей среды</t>
  </si>
  <si>
    <t>15</t>
  </si>
  <si>
    <t>Расходы на социально-культурные мероприятия</t>
  </si>
  <si>
    <t xml:space="preserve">    из них:</t>
  </si>
  <si>
    <t>15.1</t>
  </si>
  <si>
    <t>образование</t>
  </si>
  <si>
    <t>15.2</t>
  </si>
  <si>
    <t>культура, кинематография и средства массовой информации</t>
  </si>
  <si>
    <t>15.3</t>
  </si>
  <si>
    <t>здравоохранение и спорт</t>
  </si>
  <si>
    <t>15.4</t>
  </si>
  <si>
    <t>социальная политика</t>
  </si>
  <si>
    <t xml:space="preserve">   в том числе:</t>
  </si>
  <si>
    <t xml:space="preserve">   пенсионное обеспечение</t>
  </si>
  <si>
    <t xml:space="preserve">   социальное обслуживание</t>
  </si>
  <si>
    <t xml:space="preserve">   социальное обеспечение</t>
  </si>
  <si>
    <t>15.4.1</t>
  </si>
  <si>
    <t>15.4.2</t>
  </si>
  <si>
    <t>15.4.3</t>
  </si>
  <si>
    <t>15.4.4</t>
  </si>
  <si>
    <t xml:space="preserve">   борьба с беспризорностью, опека, попечительство</t>
  </si>
  <si>
    <t>15.4.5</t>
  </si>
  <si>
    <t xml:space="preserve">   другие вопросы в области социальной политики</t>
  </si>
  <si>
    <t>16</t>
  </si>
  <si>
    <t>Прочие расходы</t>
  </si>
  <si>
    <t>17</t>
  </si>
  <si>
    <t>ИТОГО РАСХОДОВ</t>
  </si>
  <si>
    <t>18</t>
  </si>
  <si>
    <t xml:space="preserve">  из общего объема расходов:</t>
  </si>
  <si>
    <t>расходы на государственные ивестиции</t>
  </si>
  <si>
    <t xml:space="preserve">  из них за счет:</t>
  </si>
  <si>
    <t>18.1</t>
  </si>
  <si>
    <t xml:space="preserve">   федерального бюджета</t>
  </si>
  <si>
    <t>18.2</t>
  </si>
  <si>
    <t xml:space="preserve">   областного бюджета</t>
  </si>
  <si>
    <t>18.3</t>
  </si>
  <si>
    <t xml:space="preserve">   бюджета муниципального образования</t>
  </si>
  <si>
    <t>19</t>
  </si>
  <si>
    <t>расходы на выплату дотаций, субсидий, субвенций</t>
  </si>
  <si>
    <t>20</t>
  </si>
  <si>
    <t>СРЕДСТВА ПЕРЕЧИСЛЯЕМЫЕ - ВСЕГО</t>
  </si>
  <si>
    <t xml:space="preserve">   из них:</t>
  </si>
  <si>
    <t>20.1</t>
  </si>
  <si>
    <t>в федеральный бюджет</t>
  </si>
  <si>
    <t>20.2</t>
  </si>
  <si>
    <t>в областной бюджет</t>
  </si>
  <si>
    <t>20.3</t>
  </si>
  <si>
    <t>часть единого социального налога, централизуемая государственными внебюджетными фондами</t>
  </si>
  <si>
    <t>21</t>
  </si>
  <si>
    <t>ВСЕГО РАСХОДОВ</t>
  </si>
  <si>
    <t>22</t>
  </si>
  <si>
    <t>Превышение доходов над расходами (+), дефицит средств (-)</t>
  </si>
  <si>
    <t>23</t>
  </si>
  <si>
    <t>Источники покрытия дефицита средств-всего</t>
  </si>
  <si>
    <t xml:space="preserve">  из них :</t>
  </si>
  <si>
    <t>23.1</t>
  </si>
  <si>
    <t>федеральный бюджет</t>
  </si>
  <si>
    <t>23.2</t>
  </si>
  <si>
    <t>областной бюджет</t>
  </si>
  <si>
    <t>23.3</t>
  </si>
  <si>
    <t>государтсвенные внебюджетные фонды</t>
  </si>
  <si>
    <t>23.4</t>
  </si>
  <si>
    <t>прочие поступления</t>
  </si>
  <si>
    <t>* * *</t>
  </si>
  <si>
    <t xml:space="preserve">    СПРАВОЧНО:</t>
  </si>
  <si>
    <t>24</t>
  </si>
  <si>
    <t>25</t>
  </si>
  <si>
    <t>Средняя финансовая обеспеченность на 1 жителя</t>
  </si>
  <si>
    <t>26</t>
  </si>
  <si>
    <t>Средняя бюджетная обеспеченность на 1 жителя рублей</t>
  </si>
  <si>
    <t>2010 г.</t>
  </si>
  <si>
    <t>2011 г.</t>
  </si>
  <si>
    <t>2012 г.</t>
  </si>
  <si>
    <t>2013 г.</t>
  </si>
  <si>
    <t>2014 г.</t>
  </si>
  <si>
    <t>Среднегодовая численность постоянного населения,  чел.</t>
  </si>
  <si>
    <t xml:space="preserve"> ПРОГНОЗ СОЦИАЛЬНО-ЭКОНОМИЧЕСКОГО РАЗВИТИЯ НА 2012 год и период до 2014 года</t>
  </si>
  <si>
    <t>Ивановское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</si>
</sst>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"/>
    <numFmt numFmtId="168" formatCode="0.0000"/>
    <numFmt numFmtId="169" formatCode="#,##0.0"/>
    <numFmt numFmtId="170" formatCode="0.0000000"/>
    <numFmt numFmtId="171" formatCode="0.00000000"/>
    <numFmt numFmtId="172" formatCode="0.000000000"/>
    <numFmt numFmtId="173" formatCode="0.0000000000"/>
  </numFmts>
  <fonts count="47">
    <font>
      <sz val="10"/>
      <name val="Arial Cyr"/>
      <family val="0"/>
    </font>
    <font>
      <b/>
      <sz val="10"/>
      <name val="Arial Narrow"/>
      <family val="2"/>
    </font>
    <font>
      <b/>
      <sz val="10"/>
      <name val="Arial Cyr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Narrow"/>
      <family val="2"/>
    </font>
    <font>
      <b/>
      <i/>
      <sz val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sz val="10"/>
      <name val="Arial Narrow"/>
      <family val="2"/>
    </font>
    <font>
      <sz val="10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49" fontId="6" fillId="0" borderId="12" xfId="0" applyNumberFormat="1" applyFont="1" applyBorder="1" applyAlignment="1">
      <alignment horizontal="center" vertical="top"/>
    </xf>
    <xf numFmtId="49" fontId="6" fillId="34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/>
    </xf>
    <xf numFmtId="0" fontId="11" fillId="33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169" fontId="11" fillId="0" borderId="12" xfId="0" applyNumberFormat="1" applyFont="1" applyBorder="1" applyAlignment="1">
      <alignment horizontal="center"/>
    </xf>
    <xf numFmtId="169" fontId="11" fillId="0" borderId="12" xfId="0" applyNumberFormat="1" applyFont="1" applyBorder="1" applyAlignment="1">
      <alignment/>
    </xf>
    <xf numFmtId="169" fontId="11" fillId="33" borderId="12" xfId="0" applyNumberFormat="1" applyFont="1" applyFill="1" applyBorder="1" applyAlignment="1">
      <alignment horizontal="center"/>
    </xf>
    <xf numFmtId="169" fontId="11" fillId="33" borderId="1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E67">
      <selection activeCell="O83" sqref="O83"/>
    </sheetView>
  </sheetViews>
  <sheetFormatPr defaultColWidth="9.00390625" defaultRowHeight="12.75"/>
  <cols>
    <col min="6" max="6" width="4.25390625" style="0" customWidth="1"/>
    <col min="7" max="7" width="8.00390625" style="0" customWidth="1"/>
    <col min="8" max="8" width="10.00390625" style="0" bestFit="1" customWidth="1"/>
    <col min="9" max="9" width="7.625" style="0" customWidth="1"/>
    <col min="11" max="11" width="7.625" style="0" customWidth="1"/>
  </cols>
  <sheetData>
    <row r="1" spans="1:14" ht="12.75">
      <c r="A1" s="37" t="s">
        <v>145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7" t="s">
        <v>146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8:14" ht="13.5">
      <c r="H3" s="53" t="s">
        <v>0</v>
      </c>
      <c r="I3" s="53"/>
      <c r="J3" s="53"/>
      <c r="K3" s="53"/>
      <c r="L3" s="53"/>
      <c r="M3" s="53"/>
      <c r="N3" s="53"/>
    </row>
    <row r="4" spans="1:22" ht="13.5">
      <c r="A4" s="54"/>
      <c r="B4" s="45" t="s">
        <v>1</v>
      </c>
      <c r="C4" s="57"/>
      <c r="D4" s="57"/>
      <c r="E4" s="57"/>
      <c r="F4" s="58"/>
      <c r="G4" s="42" t="s">
        <v>2</v>
      </c>
      <c r="H4" s="65"/>
      <c r="I4" s="42" t="s">
        <v>3</v>
      </c>
      <c r="J4" s="65"/>
      <c r="K4" s="42" t="s">
        <v>4</v>
      </c>
      <c r="L4" s="66"/>
      <c r="M4" s="66"/>
      <c r="N4" s="65"/>
      <c r="O4" s="46" t="s">
        <v>4</v>
      </c>
      <c r="P4" s="47"/>
      <c r="Q4" s="47"/>
      <c r="R4" s="48"/>
      <c r="S4" s="46" t="s">
        <v>4</v>
      </c>
      <c r="T4" s="47"/>
      <c r="U4" s="47"/>
      <c r="V4" s="48"/>
    </row>
    <row r="5" spans="1:22" ht="13.5">
      <c r="A5" s="55"/>
      <c r="B5" s="59"/>
      <c r="C5" s="60"/>
      <c r="D5" s="60"/>
      <c r="E5" s="60"/>
      <c r="F5" s="61"/>
      <c r="G5" s="43" t="s">
        <v>139</v>
      </c>
      <c r="H5" s="67"/>
      <c r="I5" s="43" t="s">
        <v>140</v>
      </c>
      <c r="J5" s="67"/>
      <c r="K5" s="43" t="s">
        <v>141</v>
      </c>
      <c r="L5" s="68"/>
      <c r="M5" s="68"/>
      <c r="N5" s="67"/>
      <c r="O5" s="49" t="s">
        <v>142</v>
      </c>
      <c r="P5" s="50"/>
      <c r="Q5" s="50"/>
      <c r="R5" s="51"/>
      <c r="S5" s="49" t="s">
        <v>143</v>
      </c>
      <c r="T5" s="50"/>
      <c r="U5" s="50"/>
      <c r="V5" s="51"/>
    </row>
    <row r="6" spans="1:22" ht="13.5">
      <c r="A6" s="55"/>
      <c r="B6" s="59"/>
      <c r="C6" s="60"/>
      <c r="D6" s="60"/>
      <c r="E6" s="60"/>
      <c r="F6" s="61"/>
      <c r="G6" s="44" t="s">
        <v>5</v>
      </c>
      <c r="H6" s="44" t="s">
        <v>6</v>
      </c>
      <c r="I6" s="44" t="s">
        <v>5</v>
      </c>
      <c r="J6" s="44" t="s">
        <v>6</v>
      </c>
      <c r="K6" s="26" t="s">
        <v>7</v>
      </c>
      <c r="L6" s="70"/>
      <c r="M6" s="26" t="s">
        <v>8</v>
      </c>
      <c r="N6" s="70"/>
      <c r="O6" s="26" t="s">
        <v>7</v>
      </c>
      <c r="P6" s="28"/>
      <c r="Q6" s="26" t="s">
        <v>8</v>
      </c>
      <c r="R6" s="28"/>
      <c r="S6" s="26" t="s">
        <v>7</v>
      </c>
      <c r="T6" s="28"/>
      <c r="U6" s="26" t="s">
        <v>8</v>
      </c>
      <c r="V6" s="28"/>
    </row>
    <row r="7" spans="1:22" ht="51">
      <c r="A7" s="56"/>
      <c r="B7" s="62"/>
      <c r="C7" s="63"/>
      <c r="D7" s="63"/>
      <c r="E7" s="63"/>
      <c r="F7" s="64"/>
      <c r="G7" s="69"/>
      <c r="H7" s="69"/>
      <c r="I7" s="69"/>
      <c r="J7" s="69"/>
      <c r="K7" s="3" t="s">
        <v>5</v>
      </c>
      <c r="L7" s="3" t="s">
        <v>6</v>
      </c>
      <c r="M7" s="3" t="s">
        <v>5</v>
      </c>
      <c r="N7" s="3" t="s">
        <v>6</v>
      </c>
      <c r="O7" s="3" t="s">
        <v>5</v>
      </c>
      <c r="P7" s="3" t="s">
        <v>6</v>
      </c>
      <c r="Q7" s="3" t="s">
        <v>5</v>
      </c>
      <c r="R7" s="3" t="s">
        <v>6</v>
      </c>
      <c r="S7" s="3" t="s">
        <v>5</v>
      </c>
      <c r="T7" s="3" t="s">
        <v>6</v>
      </c>
      <c r="U7" s="3" t="s">
        <v>5</v>
      </c>
      <c r="V7" s="3" t="s">
        <v>6</v>
      </c>
    </row>
    <row r="8" spans="1:22" ht="13.5">
      <c r="A8" s="4"/>
      <c r="B8" s="71" t="s">
        <v>9</v>
      </c>
      <c r="C8" s="72"/>
      <c r="D8" s="72"/>
      <c r="E8" s="72"/>
      <c r="F8" s="73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</row>
    <row r="9" spans="1:22" ht="12.75">
      <c r="A9" s="5">
        <v>1</v>
      </c>
      <c r="B9" s="74" t="s">
        <v>10</v>
      </c>
      <c r="C9" s="75"/>
      <c r="D9" s="75"/>
      <c r="E9" s="75"/>
      <c r="F9" s="76"/>
      <c r="G9" s="17"/>
      <c r="H9" s="17" t="s">
        <v>11</v>
      </c>
      <c r="I9" s="17"/>
      <c r="J9" s="17" t="s">
        <v>11</v>
      </c>
      <c r="K9" s="17"/>
      <c r="L9" s="17" t="s">
        <v>11</v>
      </c>
      <c r="M9" s="17"/>
      <c r="N9" s="17" t="s">
        <v>11</v>
      </c>
      <c r="O9" s="18"/>
      <c r="P9" s="18"/>
      <c r="Q9" s="18"/>
      <c r="R9" s="18"/>
      <c r="S9" s="18"/>
      <c r="T9" s="18"/>
      <c r="U9" s="18"/>
      <c r="V9" s="18"/>
    </row>
    <row r="10" spans="1:22" ht="12.75">
      <c r="A10" s="6" t="s">
        <v>12</v>
      </c>
      <c r="B10" s="77" t="s">
        <v>13</v>
      </c>
      <c r="C10" s="78"/>
      <c r="D10" s="78"/>
      <c r="E10" s="78"/>
      <c r="F10" s="79"/>
      <c r="G10" s="17" t="s">
        <v>11</v>
      </c>
      <c r="H10" s="17"/>
      <c r="I10" s="17" t="s">
        <v>11</v>
      </c>
      <c r="J10" s="17"/>
      <c r="K10" s="17" t="s">
        <v>11</v>
      </c>
      <c r="L10" s="17"/>
      <c r="M10" s="17" t="s">
        <v>11</v>
      </c>
      <c r="N10" s="17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6" t="s">
        <v>14</v>
      </c>
      <c r="B11" s="74" t="s">
        <v>15</v>
      </c>
      <c r="C11" s="75"/>
      <c r="D11" s="75"/>
      <c r="E11" s="75"/>
      <c r="F11" s="76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</row>
    <row r="12" spans="1:22" ht="12.75">
      <c r="A12" s="7" t="s">
        <v>16</v>
      </c>
      <c r="B12" s="80" t="s">
        <v>17</v>
      </c>
      <c r="C12" s="81"/>
      <c r="D12" s="81"/>
      <c r="E12" s="81"/>
      <c r="F12" s="82"/>
      <c r="G12" s="19">
        <f>G14+G17+G21+G26</f>
        <v>17587.4</v>
      </c>
      <c r="H12" s="19">
        <f aca="true" t="shared" si="0" ref="H12:V12">H14+H17+H21+H26</f>
        <v>1840.1000000000001</v>
      </c>
      <c r="I12" s="19">
        <f t="shared" si="0"/>
        <v>16632.6</v>
      </c>
      <c r="J12" s="19">
        <f t="shared" si="0"/>
        <v>1714.1999999999998</v>
      </c>
      <c r="K12" s="19">
        <f t="shared" si="0"/>
        <v>18427.2</v>
      </c>
      <c r="L12" s="19">
        <f t="shared" si="0"/>
        <v>1927.5</v>
      </c>
      <c r="M12" s="19">
        <f t="shared" si="0"/>
        <v>18428</v>
      </c>
      <c r="N12" s="19">
        <f t="shared" si="0"/>
        <v>1928.3</v>
      </c>
      <c r="O12" s="19">
        <f t="shared" si="0"/>
        <v>20389.1</v>
      </c>
      <c r="P12" s="19">
        <f t="shared" si="0"/>
        <v>2124.5</v>
      </c>
      <c r="Q12" s="19">
        <f t="shared" si="0"/>
        <v>20390.2</v>
      </c>
      <c r="R12" s="19">
        <f t="shared" si="0"/>
        <v>2125.6</v>
      </c>
      <c r="S12" s="19">
        <f t="shared" si="0"/>
        <v>22581.9</v>
      </c>
      <c r="T12" s="19">
        <f t="shared" si="0"/>
        <v>2344.5</v>
      </c>
      <c r="U12" s="19">
        <f t="shared" si="0"/>
        <v>22583</v>
      </c>
      <c r="V12" s="19">
        <f t="shared" si="0"/>
        <v>2345.6</v>
      </c>
    </row>
    <row r="13" spans="1:22" ht="12.75">
      <c r="A13" s="6"/>
      <c r="B13" s="83" t="s">
        <v>18</v>
      </c>
      <c r="C13" s="84"/>
      <c r="D13" s="84"/>
      <c r="E13" s="84"/>
      <c r="F13" s="85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18"/>
      <c r="U13" s="18"/>
      <c r="V13" s="18"/>
    </row>
    <row r="14" spans="1:22" ht="12.75">
      <c r="A14" s="6" t="s">
        <v>19</v>
      </c>
      <c r="B14" s="83" t="s">
        <v>20</v>
      </c>
      <c r="C14" s="84"/>
      <c r="D14" s="84"/>
      <c r="E14" s="84"/>
      <c r="F14" s="85"/>
      <c r="G14" s="17">
        <f>H14/10*100</f>
        <v>17497</v>
      </c>
      <c r="H14" s="17">
        <v>1749.7</v>
      </c>
      <c r="I14" s="17">
        <f>J14/10*100</f>
        <v>16576</v>
      </c>
      <c r="J14" s="17">
        <v>1657.6</v>
      </c>
      <c r="K14" s="17">
        <f>L14/10*100</f>
        <v>18333</v>
      </c>
      <c r="L14" s="17">
        <v>1833.3</v>
      </c>
      <c r="M14" s="17">
        <f>N14/10*100</f>
        <v>18333</v>
      </c>
      <c r="N14" s="17">
        <v>1833.3</v>
      </c>
      <c r="O14" s="17">
        <f>P14/10*100</f>
        <v>20294</v>
      </c>
      <c r="P14" s="17">
        <v>2029.4</v>
      </c>
      <c r="Q14" s="17">
        <f>R14/10*100</f>
        <v>20294</v>
      </c>
      <c r="R14" s="17">
        <v>2029.4</v>
      </c>
      <c r="S14" s="17">
        <f>T14/10*100</f>
        <v>22486</v>
      </c>
      <c r="T14" s="17">
        <v>2248.6</v>
      </c>
      <c r="U14" s="17">
        <f>V14/10*100</f>
        <v>22486</v>
      </c>
      <c r="V14" s="17">
        <v>2248.6</v>
      </c>
    </row>
    <row r="15" spans="1:22" ht="12.75">
      <c r="A15" s="6" t="s">
        <v>21</v>
      </c>
      <c r="B15" s="83" t="s">
        <v>22</v>
      </c>
      <c r="C15" s="84"/>
      <c r="D15" s="84"/>
      <c r="E15" s="84"/>
      <c r="F15" s="85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</row>
    <row r="16" spans="1:22" ht="12.75">
      <c r="A16" s="6" t="s">
        <v>23</v>
      </c>
      <c r="B16" s="83" t="s">
        <v>24</v>
      </c>
      <c r="C16" s="84"/>
      <c r="D16" s="84"/>
      <c r="E16" s="84"/>
      <c r="F16" s="85"/>
      <c r="G16" s="17">
        <f>H16</f>
        <v>0</v>
      </c>
      <c r="H16" s="17"/>
      <c r="I16" s="17">
        <f>J16</f>
        <v>0</v>
      </c>
      <c r="J16" s="17"/>
      <c r="K16" s="17">
        <f>L16</f>
        <v>0</v>
      </c>
      <c r="L16" s="17"/>
      <c r="M16" s="17">
        <f>N16</f>
        <v>0</v>
      </c>
      <c r="N16" s="17"/>
      <c r="O16" s="17">
        <f>P16</f>
        <v>0</v>
      </c>
      <c r="P16" s="18"/>
      <c r="Q16" s="17">
        <f>R16</f>
        <v>0</v>
      </c>
      <c r="R16" s="18"/>
      <c r="S16" s="17">
        <f>T16</f>
        <v>0</v>
      </c>
      <c r="T16" s="18"/>
      <c r="U16" s="17">
        <f>V16</f>
        <v>0</v>
      </c>
      <c r="V16" s="18"/>
    </row>
    <row r="17" spans="1:22" ht="13.5">
      <c r="A17" s="6" t="s">
        <v>25</v>
      </c>
      <c r="B17" s="23" t="s">
        <v>26</v>
      </c>
      <c r="C17" s="86"/>
      <c r="D17" s="86"/>
      <c r="E17" s="86"/>
      <c r="F17" s="87"/>
      <c r="G17" s="17">
        <f>H17</f>
        <v>21.7</v>
      </c>
      <c r="H17" s="17">
        <v>21.7</v>
      </c>
      <c r="I17" s="17">
        <f>J17</f>
        <v>4.1</v>
      </c>
      <c r="J17" s="17">
        <v>4.1</v>
      </c>
      <c r="K17" s="17">
        <f>L17</f>
        <v>22.8</v>
      </c>
      <c r="L17" s="17">
        <v>22.8</v>
      </c>
      <c r="M17" s="17">
        <f>N17</f>
        <v>23</v>
      </c>
      <c r="N17" s="17">
        <v>23</v>
      </c>
      <c r="O17" s="17">
        <f>P17</f>
        <v>23.8</v>
      </c>
      <c r="P17" s="18">
        <v>23.8</v>
      </c>
      <c r="Q17" s="17">
        <f>R17</f>
        <v>24.3</v>
      </c>
      <c r="R17" s="18">
        <v>24.3</v>
      </c>
      <c r="S17" s="17">
        <f>T17</f>
        <v>24.8</v>
      </c>
      <c r="T17" s="18">
        <v>24.8</v>
      </c>
      <c r="U17" s="17">
        <f>V17</f>
        <v>25.5</v>
      </c>
      <c r="V17" s="18">
        <v>25.5</v>
      </c>
    </row>
    <row r="18" spans="1:22" ht="13.5">
      <c r="A18" s="6" t="s">
        <v>27</v>
      </c>
      <c r="B18" s="23" t="s">
        <v>28</v>
      </c>
      <c r="C18" s="86"/>
      <c r="D18" s="86"/>
      <c r="E18" s="86"/>
      <c r="F18" s="8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18"/>
      <c r="U18" s="18"/>
      <c r="V18" s="18"/>
    </row>
    <row r="19" spans="1:22" ht="13.5">
      <c r="A19" s="6" t="s">
        <v>29</v>
      </c>
      <c r="B19" s="23" t="s">
        <v>30</v>
      </c>
      <c r="C19" s="86"/>
      <c r="D19" s="86"/>
      <c r="E19" s="86"/>
      <c r="F19" s="8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</row>
    <row r="20" spans="1:22" ht="13.5">
      <c r="A20" s="6" t="s">
        <v>31</v>
      </c>
      <c r="B20" s="23" t="s">
        <v>32</v>
      </c>
      <c r="C20" s="86"/>
      <c r="D20" s="86"/>
      <c r="E20" s="86"/>
      <c r="F20" s="8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3.5">
      <c r="A21" s="6" t="s">
        <v>33</v>
      </c>
      <c r="B21" s="23" t="s">
        <v>34</v>
      </c>
      <c r="C21" s="88"/>
      <c r="D21" s="88"/>
      <c r="E21" s="88"/>
      <c r="F21" s="89"/>
      <c r="G21" s="18">
        <f>H21</f>
        <v>12.7</v>
      </c>
      <c r="H21" s="18">
        <v>12.7</v>
      </c>
      <c r="I21" s="18">
        <f>J21</f>
        <v>3.8</v>
      </c>
      <c r="J21" s="18">
        <v>3.8</v>
      </c>
      <c r="K21" s="17">
        <f>L21</f>
        <v>12.7</v>
      </c>
      <c r="L21" s="17">
        <v>12.7</v>
      </c>
      <c r="M21" s="17">
        <f>N21</f>
        <v>12.7</v>
      </c>
      <c r="N21" s="17">
        <v>12.7</v>
      </c>
      <c r="O21" s="17">
        <f>P21</f>
        <v>12.7</v>
      </c>
      <c r="P21" s="18">
        <v>12.7</v>
      </c>
      <c r="Q21" s="17">
        <f>R21</f>
        <v>12.7</v>
      </c>
      <c r="R21" s="18">
        <v>12.7</v>
      </c>
      <c r="S21" s="17">
        <f>T21</f>
        <v>12.7</v>
      </c>
      <c r="T21" s="18">
        <v>12.7</v>
      </c>
      <c r="U21" s="17">
        <f>V21</f>
        <v>12.7</v>
      </c>
      <c r="V21" s="18">
        <v>12.7</v>
      </c>
    </row>
    <row r="22" spans="1:22" ht="13.5">
      <c r="A22" s="6" t="s">
        <v>35</v>
      </c>
      <c r="B22" s="23" t="s">
        <v>36</v>
      </c>
      <c r="C22" s="88"/>
      <c r="D22" s="88"/>
      <c r="E22" s="88"/>
      <c r="F22" s="8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3.5">
      <c r="A23" s="6" t="s">
        <v>37</v>
      </c>
      <c r="B23" s="23" t="s">
        <v>38</v>
      </c>
      <c r="C23" s="88"/>
      <c r="D23" s="88"/>
      <c r="E23" s="88"/>
      <c r="F23" s="8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2.75">
      <c r="A24" s="9" t="s">
        <v>39</v>
      </c>
      <c r="B24" s="38" t="s">
        <v>40</v>
      </c>
      <c r="C24" s="90"/>
      <c r="D24" s="90"/>
      <c r="E24" s="90"/>
      <c r="F24" s="9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3.5">
      <c r="A25" s="9" t="s">
        <v>41</v>
      </c>
      <c r="B25" s="23" t="s">
        <v>42</v>
      </c>
      <c r="C25" s="88"/>
      <c r="D25" s="88"/>
      <c r="E25" s="88"/>
      <c r="F25" s="8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3.5">
      <c r="A26" s="6" t="s">
        <v>43</v>
      </c>
      <c r="B26" s="23" t="s">
        <v>44</v>
      </c>
      <c r="C26" s="88"/>
      <c r="D26" s="88"/>
      <c r="E26" s="88"/>
      <c r="F26" s="89"/>
      <c r="G26" s="18">
        <f>H26</f>
        <v>56</v>
      </c>
      <c r="H26" s="18">
        <v>56</v>
      </c>
      <c r="I26" s="18">
        <f>J26</f>
        <v>48.7</v>
      </c>
      <c r="J26" s="18">
        <v>48.7</v>
      </c>
      <c r="K26" s="17">
        <f>L26</f>
        <v>58.7</v>
      </c>
      <c r="L26" s="17">
        <v>58.7</v>
      </c>
      <c r="M26" s="17">
        <f>N26</f>
        <v>59.3</v>
      </c>
      <c r="N26" s="17">
        <v>59.3</v>
      </c>
      <c r="O26" s="17">
        <f>P26</f>
        <v>58.6</v>
      </c>
      <c r="P26" s="18">
        <v>58.6</v>
      </c>
      <c r="Q26" s="17">
        <f>R26</f>
        <v>59.2</v>
      </c>
      <c r="R26" s="18">
        <v>59.2</v>
      </c>
      <c r="S26" s="17">
        <f>T26</f>
        <v>58.4</v>
      </c>
      <c r="T26" s="18">
        <v>58.4</v>
      </c>
      <c r="U26" s="17">
        <f>V26</f>
        <v>58.8</v>
      </c>
      <c r="V26" s="18">
        <v>58.8</v>
      </c>
    </row>
    <row r="27" spans="1:22" ht="13.5">
      <c r="A27" s="6" t="s">
        <v>45</v>
      </c>
      <c r="B27" s="41" t="s">
        <v>46</v>
      </c>
      <c r="C27" s="92"/>
      <c r="D27" s="92"/>
      <c r="E27" s="92"/>
      <c r="F27" s="93"/>
      <c r="G27" s="18">
        <v>1.8</v>
      </c>
      <c r="H27" s="18">
        <v>11.2</v>
      </c>
      <c r="I27" s="18">
        <v>48.3</v>
      </c>
      <c r="J27" s="18">
        <v>24.3</v>
      </c>
      <c r="K27" s="18">
        <f>L27*2</f>
        <v>51</v>
      </c>
      <c r="L27" s="18">
        <v>25.5</v>
      </c>
      <c r="M27" s="18">
        <f>N27*2</f>
        <v>51</v>
      </c>
      <c r="N27" s="18">
        <v>25.5</v>
      </c>
      <c r="O27" s="18">
        <f>P27*2</f>
        <v>54</v>
      </c>
      <c r="P27" s="18">
        <v>27</v>
      </c>
      <c r="Q27" s="18">
        <f>R27*2</f>
        <v>54.2</v>
      </c>
      <c r="R27" s="18">
        <v>27.1</v>
      </c>
      <c r="S27" s="18">
        <f>T27*2</f>
        <v>56.8</v>
      </c>
      <c r="T27" s="18">
        <v>28.4</v>
      </c>
      <c r="U27" s="18">
        <f>V27*2</f>
        <v>56.8</v>
      </c>
      <c r="V27" s="18">
        <v>28.4</v>
      </c>
    </row>
    <row r="28" spans="1:22" ht="13.5">
      <c r="A28" s="6" t="s">
        <v>47</v>
      </c>
      <c r="B28" s="41" t="s">
        <v>48</v>
      </c>
      <c r="C28" s="92"/>
      <c r="D28" s="92"/>
      <c r="E28" s="92"/>
      <c r="F28" s="93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3.5">
      <c r="A29" s="6" t="s">
        <v>49</v>
      </c>
      <c r="B29" s="41" t="s">
        <v>50</v>
      </c>
      <c r="C29" s="92"/>
      <c r="D29" s="92"/>
      <c r="E29" s="92"/>
      <c r="F29" s="93"/>
      <c r="G29" s="18">
        <f>H29</f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3.5">
      <c r="A30" s="7" t="s">
        <v>51</v>
      </c>
      <c r="B30" s="29" t="s">
        <v>52</v>
      </c>
      <c r="C30" s="94"/>
      <c r="D30" s="94"/>
      <c r="E30" s="94"/>
      <c r="F30" s="95"/>
      <c r="G30" s="20">
        <f>G12+G27+G29</f>
        <v>17589.2</v>
      </c>
      <c r="H30" s="20">
        <f>H12+H27+H29</f>
        <v>1851.3000000000002</v>
      </c>
      <c r="I30" s="20">
        <f>I12+I27+I29</f>
        <v>16680.899999999998</v>
      </c>
      <c r="J30" s="20">
        <f>J12+J27+J29</f>
        <v>1738.4999999999998</v>
      </c>
      <c r="K30" s="20">
        <f aca="true" t="shared" si="1" ref="K30:V30">K12+K27+K29</f>
        <v>18478.2</v>
      </c>
      <c r="L30" s="20">
        <f t="shared" si="1"/>
        <v>1953</v>
      </c>
      <c r="M30" s="20">
        <f t="shared" si="1"/>
        <v>18479</v>
      </c>
      <c r="N30" s="20">
        <f t="shared" si="1"/>
        <v>1953.8</v>
      </c>
      <c r="O30" s="20">
        <f t="shared" si="1"/>
        <v>20443.1</v>
      </c>
      <c r="P30" s="20">
        <f t="shared" si="1"/>
        <v>2151.5</v>
      </c>
      <c r="Q30" s="20">
        <f t="shared" si="1"/>
        <v>20444.4</v>
      </c>
      <c r="R30" s="20">
        <f t="shared" si="1"/>
        <v>2152.7</v>
      </c>
      <c r="S30" s="20">
        <f t="shared" si="1"/>
        <v>22638.7</v>
      </c>
      <c r="T30" s="20">
        <f t="shared" si="1"/>
        <v>2372.9</v>
      </c>
      <c r="U30" s="20">
        <f t="shared" si="1"/>
        <v>22639.8</v>
      </c>
      <c r="V30" s="20">
        <f t="shared" si="1"/>
        <v>2374</v>
      </c>
    </row>
    <row r="31" spans="1:22" ht="13.5">
      <c r="A31" s="6"/>
      <c r="B31" s="41" t="s">
        <v>53</v>
      </c>
      <c r="C31" s="96"/>
      <c r="D31" s="96"/>
      <c r="E31" s="96"/>
      <c r="F31" s="9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3.5">
      <c r="A32" s="9" t="s">
        <v>54</v>
      </c>
      <c r="B32" s="23" t="s">
        <v>55</v>
      </c>
      <c r="C32" s="24"/>
      <c r="D32" s="24"/>
      <c r="E32" s="24"/>
      <c r="F32" s="2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3.5">
      <c r="A33" s="6" t="s">
        <v>56</v>
      </c>
      <c r="B33" s="23" t="s">
        <v>57</v>
      </c>
      <c r="C33" s="24"/>
      <c r="D33" s="24"/>
      <c r="E33" s="24"/>
      <c r="F33" s="2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5">
      <c r="A34" s="6" t="s">
        <v>58</v>
      </c>
      <c r="B34" s="23" t="s">
        <v>59</v>
      </c>
      <c r="C34" s="24"/>
      <c r="D34" s="24"/>
      <c r="E34" s="24"/>
      <c r="F34" s="25"/>
      <c r="G34" s="12"/>
      <c r="H34" s="12">
        <v>2953.1</v>
      </c>
      <c r="I34" s="12"/>
      <c r="J34" s="12">
        <v>2727.6</v>
      </c>
      <c r="K34" s="12"/>
      <c r="L34" s="12">
        <v>2649</v>
      </c>
      <c r="M34" s="12"/>
      <c r="N34" s="12">
        <v>2674</v>
      </c>
      <c r="O34" s="12"/>
      <c r="P34" s="12">
        <v>2769</v>
      </c>
      <c r="Q34" s="12"/>
      <c r="R34" s="12">
        <v>2821</v>
      </c>
      <c r="S34" s="12"/>
      <c r="T34" s="12">
        <v>2879</v>
      </c>
      <c r="U34" s="12"/>
      <c r="V34" s="12">
        <v>2963</v>
      </c>
    </row>
    <row r="35" spans="1:22" ht="13.5">
      <c r="A35" s="6" t="s">
        <v>60</v>
      </c>
      <c r="B35" s="23" t="s">
        <v>61</v>
      </c>
      <c r="C35" s="24"/>
      <c r="D35" s="24"/>
      <c r="E35" s="24"/>
      <c r="F35" s="25"/>
      <c r="G35" s="12"/>
      <c r="H35" s="12">
        <v>220</v>
      </c>
      <c r="I35" s="12"/>
      <c r="J35" s="12">
        <v>234</v>
      </c>
      <c r="K35" s="12"/>
      <c r="L35" s="12">
        <v>246</v>
      </c>
      <c r="M35" s="12"/>
      <c r="N35" s="12">
        <v>248</v>
      </c>
      <c r="O35" s="12"/>
      <c r="P35" s="12">
        <v>257</v>
      </c>
      <c r="Q35" s="12"/>
      <c r="R35" s="12">
        <v>262</v>
      </c>
      <c r="S35" s="12"/>
      <c r="T35" s="12">
        <v>267</v>
      </c>
      <c r="U35" s="12"/>
      <c r="V35" s="12">
        <v>275</v>
      </c>
    </row>
    <row r="36" spans="1:22" ht="13.5">
      <c r="A36" s="9" t="s">
        <v>62</v>
      </c>
      <c r="B36" s="23" t="s">
        <v>63</v>
      </c>
      <c r="C36" s="24"/>
      <c r="D36" s="24"/>
      <c r="E36" s="24"/>
      <c r="F36" s="25"/>
      <c r="G36" s="12"/>
      <c r="H36" s="12">
        <v>14</v>
      </c>
      <c r="I36" s="12"/>
      <c r="J36" s="12">
        <v>23</v>
      </c>
      <c r="K36" s="12"/>
      <c r="L36" s="12">
        <v>24</v>
      </c>
      <c r="M36" s="12"/>
      <c r="N36" s="12">
        <v>24</v>
      </c>
      <c r="O36" s="12"/>
      <c r="P36" s="12">
        <v>25</v>
      </c>
      <c r="Q36" s="12"/>
      <c r="R36" s="12">
        <v>26</v>
      </c>
      <c r="S36" s="12"/>
      <c r="T36" s="12">
        <v>26</v>
      </c>
      <c r="U36" s="12"/>
      <c r="V36" s="12">
        <v>27</v>
      </c>
    </row>
    <row r="37" spans="1:22" ht="12.75">
      <c r="A37" s="6" t="s">
        <v>64</v>
      </c>
      <c r="B37" s="38" t="s">
        <v>65</v>
      </c>
      <c r="C37" s="39"/>
      <c r="D37" s="39"/>
      <c r="E37" s="39"/>
      <c r="F37" s="40"/>
      <c r="G37" s="12"/>
      <c r="H37" s="12">
        <v>475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3.5">
      <c r="A38" s="6" t="s">
        <v>66</v>
      </c>
      <c r="B38" s="23" t="s">
        <v>67</v>
      </c>
      <c r="C38" s="24"/>
      <c r="D38" s="24"/>
      <c r="E38" s="24"/>
      <c r="F38" s="25"/>
      <c r="G38" s="12"/>
      <c r="H38" s="12">
        <v>661.3</v>
      </c>
      <c r="I38" s="12"/>
      <c r="J38" s="12">
        <v>828.2</v>
      </c>
      <c r="K38" s="12"/>
      <c r="L38" s="12">
        <v>751</v>
      </c>
      <c r="M38" s="12"/>
      <c r="N38" s="12">
        <v>758</v>
      </c>
      <c r="O38" s="12"/>
      <c r="P38" s="12">
        <v>784</v>
      </c>
      <c r="Q38" s="12"/>
      <c r="R38" s="12">
        <v>800</v>
      </c>
      <c r="S38" s="12"/>
      <c r="T38" s="12">
        <v>816</v>
      </c>
      <c r="U38" s="12"/>
      <c r="V38" s="12">
        <v>839</v>
      </c>
    </row>
    <row r="39" spans="1:22" ht="13.5">
      <c r="A39" s="6" t="s">
        <v>68</v>
      </c>
      <c r="B39" s="23" t="s">
        <v>69</v>
      </c>
      <c r="C39" s="24"/>
      <c r="D39" s="24"/>
      <c r="E39" s="24"/>
      <c r="F39" s="2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3.5">
      <c r="A40" s="7" t="s">
        <v>70</v>
      </c>
      <c r="B40" s="36" t="s">
        <v>71</v>
      </c>
      <c r="C40" s="31"/>
      <c r="D40" s="31"/>
      <c r="E40" s="31"/>
      <c r="F40" s="32"/>
      <c r="G40" s="15"/>
      <c r="H40" s="15">
        <f>H42+H43+H44+H45</f>
        <v>117.6</v>
      </c>
      <c r="I40" s="15"/>
      <c r="J40" s="15">
        <f>J42+J43+J44+J45</f>
        <v>0</v>
      </c>
      <c r="K40" s="15"/>
      <c r="L40" s="15">
        <f aca="true" t="shared" si="2" ref="L40:V40">L42+L43+L44+L45</f>
        <v>0</v>
      </c>
      <c r="M40" s="15"/>
      <c r="N40" s="15">
        <f t="shared" si="2"/>
        <v>0</v>
      </c>
      <c r="O40" s="15"/>
      <c r="P40" s="15">
        <f t="shared" si="2"/>
        <v>0</v>
      </c>
      <c r="Q40" s="15"/>
      <c r="R40" s="15">
        <f t="shared" si="2"/>
        <v>0</v>
      </c>
      <c r="S40" s="15"/>
      <c r="T40" s="15">
        <f t="shared" si="2"/>
        <v>0</v>
      </c>
      <c r="U40" s="15"/>
      <c r="V40" s="15">
        <f t="shared" si="2"/>
        <v>0</v>
      </c>
    </row>
    <row r="41" spans="1:22" ht="13.5">
      <c r="A41" s="6"/>
      <c r="B41" s="8" t="s">
        <v>72</v>
      </c>
      <c r="C41" s="1"/>
      <c r="D41" s="1"/>
      <c r="E41" s="1"/>
      <c r="F41" s="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5">
      <c r="A42" s="6" t="s">
        <v>73</v>
      </c>
      <c r="B42" s="23" t="s">
        <v>74</v>
      </c>
      <c r="C42" s="24"/>
      <c r="D42" s="24"/>
      <c r="E42" s="24"/>
      <c r="F42" s="25"/>
      <c r="G42" s="12"/>
      <c r="H42" s="12"/>
      <c r="I42" s="12"/>
      <c r="J42" s="2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3.5">
      <c r="A43" s="6" t="s">
        <v>75</v>
      </c>
      <c r="B43" s="23" t="s">
        <v>76</v>
      </c>
      <c r="C43" s="24"/>
      <c r="D43" s="24"/>
      <c r="E43" s="24"/>
      <c r="F43" s="25"/>
      <c r="G43" s="12"/>
      <c r="H43" s="12">
        <v>117.6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3.5">
      <c r="A44" s="6" t="s">
        <v>77</v>
      </c>
      <c r="B44" s="23" t="s">
        <v>78</v>
      </c>
      <c r="C44" s="24"/>
      <c r="D44" s="24"/>
      <c r="E44" s="24"/>
      <c r="F44" s="2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3.5">
      <c r="A45" s="10" t="s">
        <v>79</v>
      </c>
      <c r="B45" s="33" t="s">
        <v>80</v>
      </c>
      <c r="C45" s="34"/>
      <c r="D45" s="34"/>
      <c r="E45" s="34"/>
      <c r="F45" s="35"/>
      <c r="G45" s="16"/>
      <c r="H45" s="16">
        <f>H47+H48+H49+H50+H51</f>
        <v>0</v>
      </c>
      <c r="I45" s="16"/>
      <c r="J45" s="16">
        <f>J47+J48+J49+J50+J51</f>
        <v>0</v>
      </c>
      <c r="K45" s="16">
        <f aca="true" t="shared" si="3" ref="K45:V45">K47+K48+K49+K50+K51</f>
        <v>0</v>
      </c>
      <c r="L45" s="16">
        <f t="shared" si="3"/>
        <v>0</v>
      </c>
      <c r="M45" s="16">
        <f t="shared" si="3"/>
        <v>0</v>
      </c>
      <c r="N45" s="16">
        <f t="shared" si="3"/>
        <v>0</v>
      </c>
      <c r="O45" s="16">
        <f t="shared" si="3"/>
        <v>0</v>
      </c>
      <c r="P45" s="16">
        <f t="shared" si="3"/>
        <v>0</v>
      </c>
      <c r="Q45" s="16">
        <f t="shared" si="3"/>
        <v>0</v>
      </c>
      <c r="R45" s="16">
        <f t="shared" si="3"/>
        <v>0</v>
      </c>
      <c r="S45" s="16">
        <f t="shared" si="3"/>
        <v>0</v>
      </c>
      <c r="T45" s="16">
        <f t="shared" si="3"/>
        <v>0</v>
      </c>
      <c r="U45" s="16">
        <f t="shared" si="3"/>
        <v>0</v>
      </c>
      <c r="V45" s="16">
        <f t="shared" si="3"/>
        <v>0</v>
      </c>
    </row>
    <row r="46" spans="1:22" ht="13.5">
      <c r="A46" s="6"/>
      <c r="B46" s="23" t="s">
        <v>81</v>
      </c>
      <c r="C46" s="24"/>
      <c r="D46" s="1"/>
      <c r="E46" s="1"/>
      <c r="F46" s="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3.5">
      <c r="A47" s="6" t="s">
        <v>85</v>
      </c>
      <c r="B47" s="23" t="s">
        <v>82</v>
      </c>
      <c r="C47" s="24"/>
      <c r="D47" s="24"/>
      <c r="E47" s="24"/>
      <c r="F47" s="2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5">
      <c r="A48" s="6" t="s">
        <v>86</v>
      </c>
      <c r="B48" s="23" t="s">
        <v>83</v>
      </c>
      <c r="C48" s="24"/>
      <c r="D48" s="24"/>
      <c r="E48" s="24"/>
      <c r="F48" s="2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5">
      <c r="A49" s="6" t="s">
        <v>87</v>
      </c>
      <c r="B49" s="23" t="s">
        <v>84</v>
      </c>
      <c r="C49" s="24"/>
      <c r="D49" s="24"/>
      <c r="E49" s="24"/>
      <c r="F49" s="2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5">
      <c r="A50" s="6" t="s">
        <v>88</v>
      </c>
      <c r="B50" s="23" t="s">
        <v>89</v>
      </c>
      <c r="C50" s="24"/>
      <c r="D50" s="24"/>
      <c r="E50" s="24"/>
      <c r="F50" s="2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5">
      <c r="A51" s="6" t="s">
        <v>90</v>
      </c>
      <c r="B51" s="23" t="s">
        <v>91</v>
      </c>
      <c r="C51" s="24"/>
      <c r="D51" s="24"/>
      <c r="E51" s="24"/>
      <c r="F51" s="2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5">
      <c r="A52" s="6" t="s">
        <v>92</v>
      </c>
      <c r="B52" s="23" t="s">
        <v>93</v>
      </c>
      <c r="C52" s="24"/>
      <c r="D52" s="24"/>
      <c r="E52" s="24"/>
      <c r="F52" s="25"/>
      <c r="G52" s="12"/>
      <c r="H52" s="12"/>
      <c r="I52" s="12"/>
      <c r="J52" s="12">
        <v>3642</v>
      </c>
      <c r="K52" s="12"/>
      <c r="L52" s="12">
        <v>3824</v>
      </c>
      <c r="M52" s="12"/>
      <c r="N52" s="12">
        <v>3861</v>
      </c>
      <c r="O52" s="12"/>
      <c r="P52" s="12">
        <v>3996</v>
      </c>
      <c r="Q52" s="12"/>
      <c r="R52" s="12">
        <v>4073</v>
      </c>
      <c r="S52" s="12"/>
      <c r="T52" s="12">
        <v>4156</v>
      </c>
      <c r="U52" s="12"/>
      <c r="V52" s="12">
        <v>4276</v>
      </c>
    </row>
    <row r="53" spans="1:22" ht="13.5">
      <c r="A53" s="7" t="s">
        <v>94</v>
      </c>
      <c r="B53" s="29" t="s">
        <v>95</v>
      </c>
      <c r="C53" s="94"/>
      <c r="D53" s="94"/>
      <c r="E53" s="94"/>
      <c r="F53" s="95"/>
      <c r="G53" s="15"/>
      <c r="H53" s="15">
        <f>H34+H35+H36+H37+H38+H40</f>
        <v>4441</v>
      </c>
      <c r="I53" s="15"/>
      <c r="J53" s="15">
        <f>J34+J36+J37+J38+J40+J35+J52</f>
        <v>7454.8</v>
      </c>
      <c r="K53" s="15"/>
      <c r="L53" s="15">
        <f aca="true" t="shared" si="4" ref="L53:V53">L34+L36+L37+L38+L40+L35+L52</f>
        <v>7494</v>
      </c>
      <c r="M53" s="15"/>
      <c r="N53" s="15">
        <f t="shared" si="4"/>
        <v>7565</v>
      </c>
      <c r="O53" s="15"/>
      <c r="P53" s="15">
        <f t="shared" si="4"/>
        <v>7831</v>
      </c>
      <c r="Q53" s="15"/>
      <c r="R53" s="15">
        <f t="shared" si="4"/>
        <v>7982</v>
      </c>
      <c r="S53" s="15"/>
      <c r="T53" s="15">
        <f t="shared" si="4"/>
        <v>8144</v>
      </c>
      <c r="U53" s="15"/>
      <c r="V53" s="15">
        <f t="shared" si="4"/>
        <v>8380</v>
      </c>
    </row>
    <row r="54" spans="1:22" ht="13.5">
      <c r="A54" s="6"/>
      <c r="B54" s="30" t="s">
        <v>97</v>
      </c>
      <c r="C54" s="98"/>
      <c r="D54" s="98"/>
      <c r="E54" s="98"/>
      <c r="F54" s="9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5">
      <c r="A55" s="6" t="s">
        <v>96</v>
      </c>
      <c r="B55" s="30" t="s">
        <v>98</v>
      </c>
      <c r="C55" s="24"/>
      <c r="D55" s="24"/>
      <c r="E55" s="24"/>
      <c r="F55" s="25"/>
      <c r="G55" s="12"/>
      <c r="H55" s="12">
        <f>H57+H58+H59</f>
        <v>115</v>
      </c>
      <c r="I55" s="12"/>
      <c r="J55" s="12">
        <f>J57+J59+J58</f>
        <v>40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5">
      <c r="A56" s="6"/>
      <c r="B56" s="30" t="s">
        <v>99</v>
      </c>
      <c r="C56" s="100"/>
      <c r="D56" s="100"/>
      <c r="E56" s="100"/>
      <c r="F56" s="10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5">
      <c r="A57" s="6" t="s">
        <v>100</v>
      </c>
      <c r="B57" s="30" t="s">
        <v>101</v>
      </c>
      <c r="C57" s="24"/>
      <c r="D57" s="24"/>
      <c r="E57" s="24"/>
      <c r="F57" s="25"/>
      <c r="G57" s="12"/>
      <c r="H57" s="12">
        <v>100.8</v>
      </c>
      <c r="I57" s="12"/>
      <c r="J57" s="12">
        <v>40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5">
      <c r="A58" s="6" t="s">
        <v>102</v>
      </c>
      <c r="B58" s="30" t="s">
        <v>103</v>
      </c>
      <c r="C58" s="24"/>
      <c r="D58" s="24"/>
      <c r="E58" s="24"/>
      <c r="F58" s="2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5">
      <c r="A59" s="6" t="s">
        <v>104</v>
      </c>
      <c r="B59" s="30" t="s">
        <v>105</v>
      </c>
      <c r="C59" s="24"/>
      <c r="D59" s="24"/>
      <c r="E59" s="24"/>
      <c r="F59" s="25"/>
      <c r="G59" s="12"/>
      <c r="H59" s="12">
        <v>14.2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5">
      <c r="A60" s="6" t="s">
        <v>106</v>
      </c>
      <c r="B60" s="30" t="s">
        <v>107</v>
      </c>
      <c r="C60" s="24"/>
      <c r="D60" s="24"/>
      <c r="E60" s="24"/>
      <c r="F60" s="2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5">
      <c r="A61" s="6" t="s">
        <v>108</v>
      </c>
      <c r="B61" s="102" t="s">
        <v>109</v>
      </c>
      <c r="C61" s="96"/>
      <c r="D61" s="96"/>
      <c r="E61" s="96"/>
      <c r="F61" s="97"/>
      <c r="G61" s="12"/>
      <c r="H61" s="12">
        <f>H63</f>
        <v>0</v>
      </c>
      <c r="I61" s="12"/>
      <c r="J61" s="12">
        <f>J63</f>
        <v>0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5">
      <c r="A62" s="6"/>
      <c r="B62" s="23" t="s">
        <v>110</v>
      </c>
      <c r="C62" s="103"/>
      <c r="D62" s="103"/>
      <c r="E62" s="103"/>
      <c r="F62" s="10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5">
      <c r="A63" s="6" t="s">
        <v>111</v>
      </c>
      <c r="B63" s="23" t="s">
        <v>112</v>
      </c>
      <c r="C63" s="24"/>
      <c r="D63" s="24"/>
      <c r="E63" s="24"/>
      <c r="F63" s="2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5">
      <c r="A64" s="6" t="s">
        <v>113</v>
      </c>
      <c r="B64" s="23" t="s">
        <v>114</v>
      </c>
      <c r="C64" s="24"/>
      <c r="D64" s="24"/>
      <c r="E64" s="24"/>
      <c r="F64" s="2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5">
      <c r="A65" s="9" t="s">
        <v>115</v>
      </c>
      <c r="B65" s="23" t="s">
        <v>116</v>
      </c>
      <c r="C65" s="24"/>
      <c r="D65" s="24"/>
      <c r="E65" s="24"/>
      <c r="F65" s="2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5">
      <c r="A66" s="7" t="s">
        <v>117</v>
      </c>
      <c r="B66" s="29" t="s">
        <v>118</v>
      </c>
      <c r="C66" s="94"/>
      <c r="D66" s="94"/>
      <c r="E66" s="94"/>
      <c r="F66" s="95"/>
      <c r="G66" s="15"/>
      <c r="H66" s="15">
        <f>H53</f>
        <v>4441</v>
      </c>
      <c r="I66" s="15"/>
      <c r="J66" s="15">
        <f>J53</f>
        <v>7454.8</v>
      </c>
      <c r="K66" s="15"/>
      <c r="L66" s="15">
        <f>L53</f>
        <v>7494</v>
      </c>
      <c r="M66" s="15"/>
      <c r="N66" s="15">
        <f>N53</f>
        <v>7565</v>
      </c>
      <c r="O66" s="15"/>
      <c r="P66" s="15">
        <f aca="true" t="shared" si="5" ref="P66:V66">P53</f>
        <v>7831</v>
      </c>
      <c r="Q66" s="15"/>
      <c r="R66" s="15">
        <f t="shared" si="5"/>
        <v>7982</v>
      </c>
      <c r="S66" s="15"/>
      <c r="T66" s="15">
        <f t="shared" si="5"/>
        <v>8144</v>
      </c>
      <c r="U66" s="15"/>
      <c r="V66" s="15">
        <f t="shared" si="5"/>
        <v>8380</v>
      </c>
    </row>
    <row r="67" spans="1:22" ht="13.5">
      <c r="A67" s="6" t="s">
        <v>119</v>
      </c>
      <c r="B67" s="23" t="s">
        <v>120</v>
      </c>
      <c r="C67" s="24"/>
      <c r="D67" s="24"/>
      <c r="E67" s="24"/>
      <c r="F67" s="25"/>
      <c r="G67" s="12"/>
      <c r="H67" s="12">
        <f>H30-H66</f>
        <v>-2589.7</v>
      </c>
      <c r="I67" s="12"/>
      <c r="J67" s="14">
        <f>J30-J66</f>
        <v>-5716.3</v>
      </c>
      <c r="K67" s="14"/>
      <c r="L67" s="14">
        <f aca="true" t="shared" si="6" ref="L67:V67">L30-L66</f>
        <v>-5541</v>
      </c>
      <c r="M67" s="14"/>
      <c r="N67" s="14">
        <f t="shared" si="6"/>
        <v>-5611.2</v>
      </c>
      <c r="O67" s="14"/>
      <c r="P67" s="14">
        <f t="shared" si="6"/>
        <v>-5679.5</v>
      </c>
      <c r="Q67" s="14"/>
      <c r="R67" s="14">
        <f t="shared" si="6"/>
        <v>-5829.3</v>
      </c>
      <c r="S67" s="14"/>
      <c r="T67" s="14">
        <f t="shared" si="6"/>
        <v>-5771.1</v>
      </c>
      <c r="U67" s="14"/>
      <c r="V67" s="14">
        <f t="shared" si="6"/>
        <v>-6006</v>
      </c>
    </row>
    <row r="68" spans="1:22" ht="13.5">
      <c r="A68" s="6" t="s">
        <v>121</v>
      </c>
      <c r="B68" s="23" t="s">
        <v>122</v>
      </c>
      <c r="C68" s="24"/>
      <c r="D68" s="24"/>
      <c r="E68" s="24"/>
      <c r="F68" s="25"/>
      <c r="G68" s="12"/>
      <c r="H68" s="12">
        <f>H66-H30</f>
        <v>2589.7</v>
      </c>
      <c r="I68" s="12"/>
      <c r="J68" s="14">
        <f>J66-J30</f>
        <v>5716.3</v>
      </c>
      <c r="K68" s="14"/>
      <c r="L68" s="14">
        <f aca="true" t="shared" si="7" ref="L68:V68">L66-L30</f>
        <v>5541</v>
      </c>
      <c r="M68" s="14"/>
      <c r="N68" s="14">
        <f t="shared" si="7"/>
        <v>5611.2</v>
      </c>
      <c r="O68" s="14"/>
      <c r="P68" s="14">
        <f t="shared" si="7"/>
        <v>5679.5</v>
      </c>
      <c r="Q68" s="14"/>
      <c r="R68" s="14">
        <f t="shared" si="7"/>
        <v>5829.3</v>
      </c>
      <c r="S68" s="14"/>
      <c r="T68" s="14">
        <f t="shared" si="7"/>
        <v>5771.1</v>
      </c>
      <c r="U68" s="14"/>
      <c r="V68" s="14">
        <f t="shared" si="7"/>
        <v>6006</v>
      </c>
    </row>
    <row r="69" spans="1:22" ht="13.5">
      <c r="A69" s="6"/>
      <c r="B69" s="8" t="s">
        <v>123</v>
      </c>
      <c r="C69" s="1"/>
      <c r="D69" s="1"/>
      <c r="E69" s="1"/>
      <c r="F69" s="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5">
      <c r="A70" s="6" t="s">
        <v>124</v>
      </c>
      <c r="B70" s="23" t="s">
        <v>125</v>
      </c>
      <c r="C70" s="24"/>
      <c r="D70" s="24"/>
      <c r="E70" s="24"/>
      <c r="F70" s="25"/>
      <c r="G70" s="12"/>
      <c r="H70" s="12">
        <v>220</v>
      </c>
      <c r="I70" s="12"/>
      <c r="J70" s="12">
        <v>234</v>
      </c>
      <c r="K70" s="12"/>
      <c r="L70" s="12">
        <v>246</v>
      </c>
      <c r="M70" s="12"/>
      <c r="N70" s="12">
        <v>248</v>
      </c>
      <c r="O70" s="12"/>
      <c r="P70" s="12">
        <v>257</v>
      </c>
      <c r="Q70" s="12"/>
      <c r="R70" s="12">
        <v>262</v>
      </c>
      <c r="S70" s="12"/>
      <c r="T70" s="12">
        <v>267</v>
      </c>
      <c r="U70" s="12"/>
      <c r="V70" s="12">
        <v>275</v>
      </c>
    </row>
    <row r="71" spans="1:22" ht="13.5">
      <c r="A71" s="6" t="s">
        <v>126</v>
      </c>
      <c r="B71" s="23" t="s">
        <v>127</v>
      </c>
      <c r="C71" s="24"/>
      <c r="D71" s="24"/>
      <c r="E71" s="24"/>
      <c r="F71" s="25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5">
      <c r="A72" s="6" t="s">
        <v>128</v>
      </c>
      <c r="B72" s="23" t="s">
        <v>129</v>
      </c>
      <c r="C72" s="24"/>
      <c r="D72" s="24"/>
      <c r="E72" s="24"/>
      <c r="F72" s="25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5">
      <c r="A73" s="6" t="s">
        <v>130</v>
      </c>
      <c r="B73" s="23" t="s">
        <v>131</v>
      </c>
      <c r="C73" s="24"/>
      <c r="D73" s="24"/>
      <c r="E73" s="24"/>
      <c r="F73" s="25"/>
      <c r="G73" s="12"/>
      <c r="H73" s="12">
        <f>H68-H70</f>
        <v>2369.7</v>
      </c>
      <c r="I73" s="12">
        <f>I68-I71</f>
        <v>0</v>
      </c>
      <c r="J73" s="14">
        <f>J68-J70</f>
        <v>5482.3</v>
      </c>
      <c r="K73" s="14">
        <f aca="true" t="shared" si="8" ref="K73:V73">K68-K70</f>
        <v>0</v>
      </c>
      <c r="L73" s="14">
        <f t="shared" si="8"/>
        <v>5295</v>
      </c>
      <c r="M73" s="14">
        <f t="shared" si="8"/>
        <v>0</v>
      </c>
      <c r="N73" s="14">
        <f t="shared" si="8"/>
        <v>5363.2</v>
      </c>
      <c r="O73" s="14">
        <f t="shared" si="8"/>
        <v>0</v>
      </c>
      <c r="P73" s="14">
        <f t="shared" si="8"/>
        <v>5422.5</v>
      </c>
      <c r="Q73" s="14">
        <f t="shared" si="8"/>
        <v>0</v>
      </c>
      <c r="R73" s="14">
        <f t="shared" si="8"/>
        <v>5567.3</v>
      </c>
      <c r="S73" s="14">
        <f t="shared" si="8"/>
        <v>0</v>
      </c>
      <c r="T73" s="14">
        <f t="shared" si="8"/>
        <v>5504.1</v>
      </c>
      <c r="U73" s="14">
        <f t="shared" si="8"/>
        <v>0</v>
      </c>
      <c r="V73" s="14">
        <f t="shared" si="8"/>
        <v>5731</v>
      </c>
    </row>
    <row r="74" spans="1:22" ht="13.5">
      <c r="A74" s="6"/>
      <c r="B74" s="26" t="s">
        <v>132</v>
      </c>
      <c r="C74" s="27"/>
      <c r="D74" s="27"/>
      <c r="E74" s="27"/>
      <c r="F74" s="2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3.5">
      <c r="A75" s="6"/>
      <c r="B75" s="23" t="s">
        <v>133</v>
      </c>
      <c r="C75" s="24"/>
      <c r="D75" s="24"/>
      <c r="E75" s="24"/>
      <c r="F75" s="25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5" customHeight="1">
      <c r="A76" s="6" t="s">
        <v>134</v>
      </c>
      <c r="B76" s="23" t="s">
        <v>144</v>
      </c>
      <c r="C76" s="24"/>
      <c r="D76" s="24"/>
      <c r="E76" s="24"/>
      <c r="F76" s="25"/>
      <c r="G76" s="12"/>
      <c r="H76" s="12">
        <v>859</v>
      </c>
      <c r="I76" s="12"/>
      <c r="J76" s="12">
        <v>859</v>
      </c>
      <c r="K76" s="12"/>
      <c r="L76" s="12">
        <v>859</v>
      </c>
      <c r="M76" s="12"/>
      <c r="N76" s="12">
        <v>859</v>
      </c>
      <c r="O76" s="12"/>
      <c r="P76" s="12">
        <v>859</v>
      </c>
      <c r="Q76" s="12"/>
      <c r="R76" s="12">
        <v>859</v>
      </c>
      <c r="S76" s="12"/>
      <c r="T76" s="12">
        <v>859</v>
      </c>
      <c r="U76" s="12"/>
      <c r="V76" s="12">
        <v>859</v>
      </c>
    </row>
    <row r="77" spans="1:22" ht="13.5">
      <c r="A77" s="6" t="s">
        <v>135</v>
      </c>
      <c r="B77" s="23" t="s">
        <v>136</v>
      </c>
      <c r="C77" s="24"/>
      <c r="D77" s="24"/>
      <c r="E77" s="24"/>
      <c r="F77" s="25"/>
      <c r="G77" s="11"/>
      <c r="H77" s="11" t="s">
        <v>11</v>
      </c>
      <c r="I77" s="11"/>
      <c r="J77" s="11" t="s">
        <v>11</v>
      </c>
      <c r="K77" s="11"/>
      <c r="L77" s="11" t="s">
        <v>11</v>
      </c>
      <c r="M77" s="11"/>
      <c r="N77" s="11" t="s">
        <v>11</v>
      </c>
      <c r="O77" s="12"/>
      <c r="P77" s="11" t="s">
        <v>11</v>
      </c>
      <c r="Q77" s="11"/>
      <c r="R77" s="11" t="s">
        <v>11</v>
      </c>
      <c r="S77" s="11"/>
      <c r="T77" s="11" t="s">
        <v>11</v>
      </c>
      <c r="U77" s="11"/>
      <c r="V77" s="11" t="s">
        <v>11</v>
      </c>
    </row>
    <row r="78" spans="1:22" ht="13.5">
      <c r="A78" s="6" t="s">
        <v>137</v>
      </c>
      <c r="B78" s="23" t="s">
        <v>138</v>
      </c>
      <c r="C78" s="24"/>
      <c r="D78" s="24"/>
      <c r="E78" s="24"/>
      <c r="F78" s="25"/>
      <c r="G78" s="11" t="s">
        <v>11</v>
      </c>
      <c r="H78" s="22">
        <f>H30/H76</f>
        <v>2.1551804423748546</v>
      </c>
      <c r="I78" s="11" t="s">
        <v>11</v>
      </c>
      <c r="J78" s="22">
        <f>J30/J76</f>
        <v>2.023864959254947</v>
      </c>
      <c r="K78" s="11" t="s">
        <v>11</v>
      </c>
      <c r="L78" s="22">
        <f aca="true" t="shared" si="9" ref="L78:V78">L30/L76</f>
        <v>2.2735739231664724</v>
      </c>
      <c r="M78" s="11" t="s">
        <v>11</v>
      </c>
      <c r="N78" s="22">
        <f t="shared" si="9"/>
        <v>2.2745052386495925</v>
      </c>
      <c r="O78" s="11" t="s">
        <v>11</v>
      </c>
      <c r="P78" s="13">
        <f t="shared" si="9"/>
        <v>2.5046565774155995</v>
      </c>
      <c r="Q78" s="11" t="s">
        <v>11</v>
      </c>
      <c r="R78" s="13">
        <f t="shared" si="9"/>
        <v>2.5060535506402792</v>
      </c>
      <c r="S78" s="11" t="s">
        <v>11</v>
      </c>
      <c r="T78" s="13">
        <f t="shared" si="9"/>
        <v>2.762398137369034</v>
      </c>
      <c r="U78" s="11" t="s">
        <v>11</v>
      </c>
      <c r="V78" s="13">
        <f t="shared" si="9"/>
        <v>2.7636786961583235</v>
      </c>
    </row>
    <row r="80" spans="13:16" ht="12.75">
      <c r="M80" s="52"/>
      <c r="N80" s="52"/>
      <c r="O80" s="52"/>
      <c r="P80" s="52"/>
    </row>
    <row r="82" spans="13:16" ht="12.75">
      <c r="M82" s="52"/>
      <c r="N82" s="52"/>
      <c r="O82" s="52"/>
      <c r="P82" s="52"/>
    </row>
    <row r="84" spans="13:18" ht="12.75">
      <c r="M84" s="52"/>
      <c r="N84" s="52"/>
      <c r="O84" s="52"/>
      <c r="P84" s="52"/>
      <c r="Q84" s="52"/>
      <c r="R84" s="52"/>
    </row>
  </sheetData>
  <sheetProtection/>
  <mergeCells count="98">
    <mergeCell ref="M80:P80"/>
    <mergeCell ref="M82:P82"/>
    <mergeCell ref="M84:P84"/>
    <mergeCell ref="Q84:R84"/>
    <mergeCell ref="O4:R4"/>
    <mergeCell ref="S4:V4"/>
    <mergeCell ref="O5:R5"/>
    <mergeCell ref="S5:V5"/>
    <mergeCell ref="O6:P6"/>
    <mergeCell ref="Q6:R6"/>
    <mergeCell ref="S6:T6"/>
    <mergeCell ref="U6:V6"/>
    <mergeCell ref="B70:F70"/>
    <mergeCell ref="B71:F71"/>
    <mergeCell ref="B72:F72"/>
    <mergeCell ref="B73:F73"/>
    <mergeCell ref="B78:F78"/>
    <mergeCell ref="B74:F74"/>
    <mergeCell ref="B75:F75"/>
    <mergeCell ref="B76:F76"/>
    <mergeCell ref="B77:F77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C46"/>
    <mergeCell ref="B47:F47"/>
    <mergeCell ref="B48:F48"/>
    <mergeCell ref="B49:F49"/>
    <mergeCell ref="B50:F50"/>
    <mergeCell ref="B38:F38"/>
    <mergeCell ref="B39:F39"/>
    <mergeCell ref="B40:F40"/>
    <mergeCell ref="B42:F42"/>
    <mergeCell ref="B43:F43"/>
    <mergeCell ref="B44:F44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K5:N5"/>
    <mergeCell ref="G6:G7"/>
    <mergeCell ref="H6:H7"/>
    <mergeCell ref="I6:I7"/>
    <mergeCell ref="J6:J7"/>
    <mergeCell ref="K6:L6"/>
    <mergeCell ref="M6:N6"/>
    <mergeCell ref="A1:N1"/>
    <mergeCell ref="A2:N2"/>
    <mergeCell ref="H3:N3"/>
    <mergeCell ref="A4:A7"/>
    <mergeCell ref="B4:F7"/>
    <mergeCell ref="G4:H4"/>
    <mergeCell ref="I4:J4"/>
    <mergeCell ref="K4:N4"/>
    <mergeCell ref="G5:H5"/>
    <mergeCell ref="I5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Вячеславовна</dc:creator>
  <cp:keywords/>
  <dc:description/>
  <cp:lastModifiedBy>Your User Name</cp:lastModifiedBy>
  <cp:lastPrinted>2011-05-26T05:56:15Z</cp:lastPrinted>
  <dcterms:created xsi:type="dcterms:W3CDTF">2006-04-21T03:03:52Z</dcterms:created>
  <dcterms:modified xsi:type="dcterms:W3CDTF">2011-11-02T07:52:06Z</dcterms:modified>
  <cp:category/>
  <cp:version/>
  <cp:contentType/>
  <cp:contentStatus/>
</cp:coreProperties>
</file>